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<sst xmlns="http://schemas.openxmlformats.org/spreadsheetml/2006/main" count="95" uniqueCount="48">
  <si>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高齢化問題の対応【老年人口増加の状況】　　　　　　　　　　　　　　　　　*市・区：老年人口増加順（２００５対２０３５年）</t>
  </si>
  <si>
    <t>８：市(5-Ⅰ－3)</t>
  </si>
  <si>
    <t>(人口５万人未満：１次５%未満、３次６５％以上)</t>
  </si>
  <si>
    <t xml:space="preserve">：増加１０万人以上     　　　　　　　　　　　　　：割合６０％以上 </t>
  </si>
  <si>
    <t>：増加５万人以上～１０万人未満　　　　　　　　　　　　　　　　：割合５０％以上～６０％未満</t>
  </si>
  <si>
    <t>：増加１万人以上～５万人未満　　　　　　　　　　　　　：割合４０％以上～５０％未満</t>
  </si>
  <si>
    <t>：増加５千人以上～１万人未満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</si>
  <si>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</si>
  <si>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</si>
  <si>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</si>
  <si>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</si>
  <si>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</si>
  <si>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老年(６５～　）人口：割合</t>
  </si>
  <si>
    <t>2005年</t>
  </si>
  <si>
    <t>2010年</t>
  </si>
  <si>
    <t>2015年</t>
  </si>
  <si>
    <t>2020年</t>
  </si>
  <si>
    <t>2025年</t>
  </si>
  <si>
    <t>2030年</t>
  </si>
  <si>
    <t>2035年</t>
  </si>
  <si>
    <t>増減率</t>
  </si>
  <si>
    <t>人口</t>
  </si>
  <si>
    <t>割合</t>
  </si>
  <si>
    <t>対０５増減</t>
  </si>
  <si>
    <t>05:20</t>
  </si>
  <si>
    <t>05:35</t>
  </si>
  <si>
    <t>46222</t>
  </si>
  <si>
    <t>奄美市　　　　</t>
  </si>
  <si>
    <t>Ⅰ</t>
  </si>
  <si>
    <t>3</t>
  </si>
  <si>
    <t>04211</t>
  </si>
  <si>
    <t>岩沼市　　　　</t>
  </si>
  <si>
    <t>22205</t>
  </si>
  <si>
    <t>熱海市　　　　</t>
  </si>
  <si>
    <t>21208</t>
  </si>
  <si>
    <t>瑞浪市　　　　</t>
  </si>
  <si>
    <t>40215</t>
  </si>
  <si>
    <t>中間市　　　　</t>
  </si>
  <si>
    <t>30207</t>
  </si>
  <si>
    <t>新宮市　　　　</t>
  </si>
  <si>
    <t>01212</t>
  </si>
  <si>
    <t>留萌市　　　　</t>
  </si>
  <si>
    <t>01218</t>
  </si>
  <si>
    <t>赤平市　　　　</t>
  </si>
  <si>
    <t>01227</t>
  </si>
  <si>
    <t>歌志内市　　　</t>
  </si>
  <si>
    <t>団体数</t>
  </si>
  <si>
    <t>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</si>
</sst>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;[Red]\-#,##0\ "/>
    <numFmt numFmtId="179" formatCode="#,##0_);[Red]\(#,##0\)"/>
    <numFmt numFmtId="180" formatCode="0_);[Red]\(0\)"/>
    <numFmt numFmtId="181" formatCode="0.0"/>
    <numFmt numFmtId="182" formatCode="#,##0.00_ ;[Red]\-#,##0.0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</cellStyleXfs>
  <cellXfs count="1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78" fontId="4" fillId="0" borderId="1" xfId="0" applyNumberFormat="1" applyFont="1" applyBorder="1" applyAlignment="1">
      <alignment horizontal="left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5" xfId="22" applyNumberFormat="1" applyFont="1" applyFill="1" applyBorder="1">
      <alignment/>
      <protection/>
    </xf>
    <xf numFmtId="176" fontId="3" fillId="0" borderId="6" xfId="22" applyNumberFormat="1" applyFont="1" applyFill="1" applyBorder="1">
      <alignment/>
      <protection/>
    </xf>
    <xf numFmtId="177" fontId="3" fillId="0" borderId="7" xfId="22" applyNumberFormat="1" applyFont="1" applyFill="1" applyBorder="1">
      <alignment/>
      <protection/>
    </xf>
    <xf numFmtId="180" fontId="3" fillId="0" borderId="8" xfId="21" applyNumberFormat="1" applyFont="1" applyFill="1" applyBorder="1" applyAlignment="1">
      <alignment horizontal="center" vertical="center"/>
      <protection/>
    </xf>
    <xf numFmtId="49" fontId="3" fillId="0" borderId="8" xfId="21" applyNumberFormat="1" applyFont="1" applyFill="1" applyBorder="1" applyAlignment="1">
      <alignment horizontal="center"/>
      <protection/>
    </xf>
    <xf numFmtId="179" fontId="3" fillId="0" borderId="8" xfId="0" applyNumberFormat="1" applyFont="1" applyFill="1" applyBorder="1" applyAlignment="1">
      <alignment vertical="center"/>
    </xf>
    <xf numFmtId="179" fontId="3" fillId="0" borderId="7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8" fontId="3" fillId="0" borderId="5" xfId="18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vertical="center"/>
    </xf>
    <xf numFmtId="178" fontId="3" fillId="0" borderId="10" xfId="18" applyNumberFormat="1" applyFont="1" applyFill="1" applyBorder="1" applyAlignment="1">
      <alignment vertical="center"/>
    </xf>
    <xf numFmtId="181" fontId="3" fillId="0" borderId="6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81" fontId="3" fillId="4" borderId="11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9" xfId="0" applyNumberFormat="1" applyFont="1" applyFill="1" applyBorder="1" applyAlignment="1">
      <alignment vertical="center"/>
    </xf>
    <xf numFmtId="49" fontId="3" fillId="0" borderId="12" xfId="22" applyNumberFormat="1" applyFont="1" applyFill="1" applyBorder="1">
      <alignment/>
      <protection/>
    </xf>
    <xf numFmtId="176" fontId="3" fillId="0" borderId="13" xfId="22" applyNumberFormat="1" applyFont="1" applyFill="1" applyBorder="1">
      <alignment/>
      <protection/>
    </xf>
    <xf numFmtId="177" fontId="3" fillId="0" borderId="14" xfId="22" applyNumberFormat="1" applyFont="1" applyFill="1" applyBorder="1">
      <alignment/>
      <protection/>
    </xf>
    <xf numFmtId="180" fontId="3" fillId="0" borderId="15" xfId="21" applyNumberFormat="1" applyFont="1" applyFill="1" applyBorder="1" applyAlignment="1">
      <alignment horizontal="center" vertical="center"/>
      <protection/>
    </xf>
    <xf numFmtId="49" fontId="3" fillId="0" borderId="15" xfId="21" applyNumberFormat="1" applyFont="1" applyFill="1" applyBorder="1" applyAlignment="1">
      <alignment horizontal="center"/>
      <protection/>
    </xf>
    <xf numFmtId="179" fontId="3" fillId="0" borderId="15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8" fontId="3" fillId="0" borderId="12" xfId="18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0" fontId="3" fillId="0" borderId="17" xfId="22" applyNumberFormat="1" applyFont="1" applyFill="1" applyBorder="1" applyAlignment="1">
      <alignment horizontal="center" vertical="center" wrapText="1"/>
      <protection/>
    </xf>
    <xf numFmtId="178" fontId="3" fillId="0" borderId="18" xfId="18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5" fillId="5" borderId="16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1" fontId="3" fillId="4" borderId="19" xfId="0" applyNumberFormat="1" applyFont="1" applyFill="1" applyBorder="1" applyAlignment="1">
      <alignment vertical="center"/>
    </xf>
    <xf numFmtId="181" fontId="3" fillId="4" borderId="13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49" fontId="3" fillId="0" borderId="20" xfId="22" applyNumberFormat="1" applyFont="1" applyFill="1" applyBorder="1">
      <alignment/>
      <protection/>
    </xf>
    <xf numFmtId="176" fontId="3" fillId="0" borderId="21" xfId="22" applyNumberFormat="1" applyFont="1" applyFill="1" applyBorder="1">
      <alignment/>
      <protection/>
    </xf>
    <xf numFmtId="177" fontId="3" fillId="0" borderId="22" xfId="22" applyNumberFormat="1" applyFont="1" applyFill="1" applyBorder="1">
      <alignment/>
      <protection/>
    </xf>
    <xf numFmtId="180" fontId="3" fillId="0" borderId="23" xfId="21" applyNumberFormat="1" applyFont="1" applyFill="1" applyBorder="1" applyAlignment="1">
      <alignment horizontal="center" vertical="center"/>
      <protection/>
    </xf>
    <xf numFmtId="49" fontId="3" fillId="0" borderId="23" xfId="21" applyNumberFormat="1" applyFont="1" applyFill="1" applyBorder="1" applyAlignment="1">
      <alignment horizontal="center"/>
      <protection/>
    </xf>
    <xf numFmtId="179" fontId="3" fillId="0" borderId="23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8" fontId="3" fillId="0" borderId="20" xfId="18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78" fontId="3" fillId="0" borderId="25" xfId="18" applyNumberFormat="1" applyFont="1" applyFill="1" applyBorder="1" applyAlignment="1">
      <alignment vertical="center"/>
    </xf>
    <xf numFmtId="181" fontId="3" fillId="4" borderId="21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81" fontId="3" fillId="4" borderId="26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81" fontId="3" fillId="3" borderId="21" xfId="0" applyNumberFormat="1" applyFont="1" applyFill="1" applyBorder="1" applyAlignment="1">
      <alignment vertical="center"/>
    </xf>
    <xf numFmtId="181" fontId="3" fillId="3" borderId="26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49" fontId="3" fillId="0" borderId="27" xfId="22" applyNumberFormat="1" applyFont="1" applyFill="1" applyBorder="1">
      <alignment/>
      <protection/>
    </xf>
    <xf numFmtId="176" fontId="3" fillId="0" borderId="28" xfId="22" applyNumberFormat="1" applyFont="1" applyFill="1" applyBorder="1">
      <alignment/>
      <protection/>
    </xf>
    <xf numFmtId="177" fontId="3" fillId="0" borderId="29" xfId="22" applyNumberFormat="1" applyFont="1" applyFill="1" applyBorder="1">
      <alignment/>
      <protection/>
    </xf>
    <xf numFmtId="180" fontId="3" fillId="0" borderId="30" xfId="21" applyNumberFormat="1" applyFont="1" applyFill="1" applyBorder="1" applyAlignment="1">
      <alignment horizontal="center" vertical="center"/>
      <protection/>
    </xf>
    <xf numFmtId="49" fontId="3" fillId="0" borderId="30" xfId="21" applyNumberFormat="1" applyFont="1" applyFill="1" applyBorder="1" applyAlignment="1">
      <alignment horizontal="center"/>
      <protection/>
    </xf>
    <xf numFmtId="179" fontId="3" fillId="0" borderId="30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1" fontId="3" fillId="0" borderId="28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182" fontId="5" fillId="0" borderId="33" xfId="0" applyNumberFormat="1" applyFont="1" applyFill="1" applyBorder="1" applyAlignment="1">
      <alignment vertical="center"/>
    </xf>
    <xf numFmtId="182" fontId="5" fillId="0" borderId="3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3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3" fillId="0" borderId="36" xfId="22" applyNumberFormat="1" applyFont="1" applyFill="1" applyBorder="1" applyAlignment="1">
      <alignment horizontal="center" vertical="center" wrapText="1"/>
      <protection/>
    </xf>
    <xf numFmtId="49" fontId="3" fillId="0" borderId="37" xfId="22" applyNumberFormat="1" applyFont="1" applyFill="1" applyBorder="1" applyAlignment="1">
      <alignment horizontal="center" vertical="center" wrapText="1"/>
      <protection/>
    </xf>
    <xf numFmtId="49" fontId="3" fillId="0" borderId="38" xfId="22" applyNumberFormat="1" applyFont="1" applyFill="1" applyBorder="1" applyAlignment="1">
      <alignment horizontal="center" vertical="center" wrapText="1"/>
      <protection/>
    </xf>
    <xf numFmtId="49" fontId="3" fillId="0" borderId="39" xfId="22" applyNumberFormat="1" applyFont="1" applyFill="1" applyBorder="1" applyAlignment="1">
      <alignment horizontal="center" vertical="center" wrapText="1"/>
      <protection/>
    </xf>
    <xf numFmtId="49" fontId="3" fillId="0" borderId="0" xfId="22" applyNumberFormat="1" applyFont="1" applyFill="1" applyBorder="1" applyAlignment="1">
      <alignment horizontal="center" vertical="center" wrapText="1"/>
      <protection/>
    </xf>
    <xf numFmtId="49" fontId="3" fillId="0" borderId="40" xfId="22" applyNumberFormat="1" applyFont="1" applyFill="1" applyBorder="1" applyAlignment="1">
      <alignment horizontal="center" vertical="center" wrapText="1"/>
      <protection/>
    </xf>
    <xf numFmtId="49" fontId="3" fillId="0" borderId="41" xfId="22" applyNumberFormat="1" applyFont="1" applyFill="1" applyBorder="1" applyAlignment="1">
      <alignment horizontal="center" vertical="center" wrapText="1"/>
      <protection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49" fontId="3" fillId="0" borderId="42" xfId="22" applyNumberFormat="1" applyFont="1" applyFill="1" applyBorder="1" applyAlignment="1">
      <alignment horizontal="center" vertical="center" wrapText="1"/>
      <protection/>
    </xf>
    <xf numFmtId="180" fontId="3" fillId="0" borderId="43" xfId="22" applyNumberFormat="1" applyFont="1" applyFill="1" applyBorder="1" applyAlignment="1">
      <alignment horizontal="center" vertical="center" wrapText="1"/>
      <protection/>
    </xf>
    <xf numFmtId="180" fontId="3" fillId="0" borderId="44" xfId="22" applyNumberFormat="1" applyFont="1" applyFill="1" applyBorder="1" applyAlignment="1">
      <alignment horizontal="center" vertical="center" wrapText="1"/>
      <protection/>
    </xf>
    <xf numFmtId="49" fontId="3" fillId="0" borderId="43" xfId="22" applyNumberFormat="1" applyFont="1" applyFill="1" applyBorder="1" applyAlignment="1">
      <alignment horizontal="center" vertical="center" wrapText="1"/>
      <protection/>
    </xf>
    <xf numFmtId="49" fontId="3" fillId="0" borderId="17" xfId="22" applyNumberFormat="1" applyFont="1" applyFill="1" applyBorder="1" applyAlignment="1">
      <alignment horizontal="center" vertical="center" wrapText="1"/>
      <protection/>
    </xf>
    <xf numFmtId="49" fontId="3" fillId="0" borderId="44" xfId="22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left" vertical="center" wrapText="1"/>
    </xf>
  </cellXfs>
  <cellStyles count="9">
    <cellStyle name="Normal" xfId="0"/>
    <cellStyle name="Percent" xfId="15"/>
    <cellStyle name="Comma [0]" xfId="16"/>
    <cellStyle name="Comma" xfId="17"/>
    <cellStyle name="桁区切り 2" xfId="18"/>
    <cellStyle name="Currency [0]" xfId="19"/>
    <cellStyle name="Currency" xfId="20"/>
    <cellStyle name="標準_ichiran" xfId="21"/>
    <cellStyle name="標準_SSDS_ShiTemp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workbookViewId="0" topLeftCell="A1">
      <selection activeCell="A1" sqref="A1"/>
    </sheetView>
  </sheetViews>
  <sheetFormatPr defaultColWidth="9.00390625" defaultRowHeight="13.5"/>
  <sheetData>
    <row r="1" spans="2:3" s="1" customFormat="1" ht="23.25" customHeight="1">
      <c r="B1" s="2" t="s">
        <v>0</v>
      </c>
      <c r="C1" s="3"/>
    </row>
    <row r="2" spans="2:10" s="1" customFormat="1" ht="18" customHeight="1">
      <c r="B2" s="2"/>
      <c r="F2" s="1" t="s">
        <v>1</v>
      </c>
      <c r="I2" s="4" t="s">
        <v>2</v>
      </c>
      <c r="J2" s="5"/>
    </row>
    <row r="3" spans="1:35" s="1" customFormat="1" ht="31.5" customHeight="1">
      <c r="A3" s="6"/>
      <c r="B3" s="7"/>
      <c r="C3" s="8"/>
      <c r="D3" s="6"/>
      <c r="N3" s="9"/>
      <c r="O3" s="118" t="s">
        <v>3</v>
      </c>
      <c r="P3" s="118"/>
      <c r="Q3" s="118"/>
      <c r="R3" s="10"/>
      <c r="S3" s="118" t="s">
        <v>4</v>
      </c>
      <c r="T3" s="118"/>
      <c r="U3" s="118"/>
      <c r="V3" s="11"/>
      <c r="W3" s="118" t="s">
        <v>5</v>
      </c>
      <c r="X3" s="118"/>
      <c r="Y3" s="118"/>
      <c r="Z3" s="12"/>
      <c r="AA3" s="119" t="s">
        <v>6</v>
      </c>
      <c r="AB3" s="119"/>
      <c r="AC3" s="119"/>
      <c r="AE3" s="13"/>
      <c r="AF3" s="13"/>
      <c r="AG3" s="6"/>
      <c r="AH3" s="6"/>
      <c r="AI3" s="6"/>
    </row>
    <row r="4" spans="1:35" s="1" customFormat="1" ht="13.5" customHeight="1">
      <c r="A4" s="104" t="s">
        <v>7</v>
      </c>
      <c r="B4" s="105"/>
      <c r="C4" s="106"/>
      <c r="D4" s="113" t="s">
        <v>8</v>
      </c>
      <c r="E4" s="115" t="s">
        <v>9</v>
      </c>
      <c r="F4" s="115" t="s">
        <v>10</v>
      </c>
      <c r="G4" s="96" t="s">
        <v>11</v>
      </c>
      <c r="H4" s="97"/>
      <c r="I4" s="97"/>
      <c r="J4" s="97"/>
      <c r="K4" s="97"/>
      <c r="L4" s="97"/>
      <c r="M4" s="97"/>
      <c r="N4" s="98" t="s">
        <v>12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</row>
    <row r="5" spans="1:35" s="1" customFormat="1" ht="13.5">
      <c r="A5" s="107"/>
      <c r="B5" s="108"/>
      <c r="C5" s="109"/>
      <c r="D5" s="49"/>
      <c r="E5" s="116"/>
      <c r="F5" s="116"/>
      <c r="G5" s="14" t="s">
        <v>13</v>
      </c>
      <c r="H5" s="14" t="s">
        <v>14</v>
      </c>
      <c r="I5" s="14" t="s">
        <v>15</v>
      </c>
      <c r="J5" s="15" t="s">
        <v>16</v>
      </c>
      <c r="K5" s="14" t="s">
        <v>17</v>
      </c>
      <c r="L5" s="14" t="s">
        <v>18</v>
      </c>
      <c r="M5" s="15" t="s">
        <v>19</v>
      </c>
      <c r="N5" s="101" t="s">
        <v>13</v>
      </c>
      <c r="O5" s="102"/>
      <c r="P5" s="101" t="s">
        <v>14</v>
      </c>
      <c r="Q5" s="103"/>
      <c r="R5" s="102"/>
      <c r="S5" s="101" t="s">
        <v>15</v>
      </c>
      <c r="T5" s="103"/>
      <c r="U5" s="102"/>
      <c r="V5" s="101" t="s">
        <v>16</v>
      </c>
      <c r="W5" s="103"/>
      <c r="X5" s="102"/>
      <c r="Y5" s="101" t="s">
        <v>17</v>
      </c>
      <c r="Z5" s="103"/>
      <c r="AA5" s="102"/>
      <c r="AB5" s="101" t="s">
        <v>18</v>
      </c>
      <c r="AC5" s="103"/>
      <c r="AD5" s="102"/>
      <c r="AE5" s="101" t="s">
        <v>19</v>
      </c>
      <c r="AF5" s="103"/>
      <c r="AG5" s="102"/>
      <c r="AH5" s="101" t="s">
        <v>20</v>
      </c>
      <c r="AI5" s="102"/>
    </row>
    <row r="6" spans="1:35" s="1" customFormat="1" ht="13.5">
      <c r="A6" s="110"/>
      <c r="B6" s="111"/>
      <c r="C6" s="112"/>
      <c r="D6" s="114"/>
      <c r="E6" s="117"/>
      <c r="F6" s="117"/>
      <c r="G6" s="14" t="s">
        <v>21</v>
      </c>
      <c r="H6" s="14" t="s">
        <v>21</v>
      </c>
      <c r="I6" s="14" t="s">
        <v>21</v>
      </c>
      <c r="J6" s="14" t="s">
        <v>21</v>
      </c>
      <c r="K6" s="14" t="s">
        <v>21</v>
      </c>
      <c r="L6" s="14" t="s">
        <v>21</v>
      </c>
      <c r="M6" s="14" t="s">
        <v>21</v>
      </c>
      <c r="N6" s="17" t="s">
        <v>21</v>
      </c>
      <c r="O6" s="17" t="s">
        <v>22</v>
      </c>
      <c r="P6" s="17" t="s">
        <v>21</v>
      </c>
      <c r="Q6" s="17" t="s">
        <v>22</v>
      </c>
      <c r="R6" s="17" t="s">
        <v>23</v>
      </c>
      <c r="S6" s="17" t="s">
        <v>21</v>
      </c>
      <c r="T6" s="17" t="s">
        <v>22</v>
      </c>
      <c r="U6" s="17" t="s">
        <v>23</v>
      </c>
      <c r="V6" s="17" t="s">
        <v>21</v>
      </c>
      <c r="W6" s="17" t="s">
        <v>22</v>
      </c>
      <c r="X6" s="17" t="s">
        <v>23</v>
      </c>
      <c r="Y6" s="17" t="s">
        <v>21</v>
      </c>
      <c r="Z6" s="17" t="s">
        <v>22</v>
      </c>
      <c r="AA6" s="17" t="s">
        <v>23</v>
      </c>
      <c r="AB6" s="17" t="s">
        <v>21</v>
      </c>
      <c r="AC6" s="16" t="s">
        <v>22</v>
      </c>
      <c r="AD6" s="17" t="s">
        <v>23</v>
      </c>
      <c r="AE6" s="17" t="s">
        <v>21</v>
      </c>
      <c r="AF6" s="17" t="s">
        <v>22</v>
      </c>
      <c r="AG6" s="17" t="s">
        <v>23</v>
      </c>
      <c r="AH6" s="18" t="s">
        <v>24</v>
      </c>
      <c r="AI6" s="19" t="s">
        <v>25</v>
      </c>
    </row>
    <row r="7" spans="1:35" s="1" customFormat="1" ht="13.5">
      <c r="A7" s="20" t="s">
        <v>26</v>
      </c>
      <c r="B7" s="21" t="s">
        <v>27</v>
      </c>
      <c r="C7" s="22">
        <f>C6+1</f>
        <v>1</v>
      </c>
      <c r="D7" s="23">
        <v>5</v>
      </c>
      <c r="E7" s="24" t="s">
        <v>28</v>
      </c>
      <c r="F7" s="24" t="s">
        <v>29</v>
      </c>
      <c r="G7" s="25">
        <v>49617</v>
      </c>
      <c r="H7" s="25">
        <v>47393</v>
      </c>
      <c r="I7" s="26">
        <v>45136</v>
      </c>
      <c r="J7" s="27">
        <v>42697</v>
      </c>
      <c r="K7" s="25">
        <v>40139</v>
      </c>
      <c r="L7" s="25">
        <v>37554</v>
      </c>
      <c r="M7" s="27">
        <v>35011</v>
      </c>
      <c r="N7" s="28">
        <v>11709.612000000001</v>
      </c>
      <c r="O7" s="29">
        <f aca="true" t="shared" si="0" ref="O7:O15">N7/G7*100</f>
        <v>23.6</v>
      </c>
      <c r="P7" s="30">
        <v>12132.608</v>
      </c>
      <c r="Q7" s="31">
        <f aca="true" t="shared" si="1" ref="Q7:Q15">P7/H7*100</f>
        <v>25.6</v>
      </c>
      <c r="R7" s="32">
        <f aca="true" t="shared" si="2" ref="R7:R15">P7-N7</f>
        <v>422.9959999999992</v>
      </c>
      <c r="S7" s="28">
        <v>12908.896</v>
      </c>
      <c r="T7" s="33">
        <f aca="true" t="shared" si="3" ref="T7:T15">S7/I7*100</f>
        <v>28.6</v>
      </c>
      <c r="U7" s="34">
        <f aca="true" t="shared" si="4" ref="U7:U15">S7-N7</f>
        <v>1199.2839999999997</v>
      </c>
      <c r="V7" s="28">
        <v>14047.313</v>
      </c>
      <c r="W7" s="33">
        <f aca="true" t="shared" si="5" ref="W7:W15">V7/J7*100</f>
        <v>32.9</v>
      </c>
      <c r="X7" s="34">
        <f aca="true" t="shared" si="6" ref="X7:X15">V7-N7</f>
        <v>2337.700999999999</v>
      </c>
      <c r="Y7" s="28">
        <v>14650.735</v>
      </c>
      <c r="Z7" s="33">
        <f aca="true" t="shared" si="7" ref="Z7:Z15">Y7/K7*100</f>
        <v>36.5</v>
      </c>
      <c r="AA7" s="34">
        <f aca="true" t="shared" si="8" ref="AA7:AA15">Y7-N7</f>
        <v>2941.1229999999996</v>
      </c>
      <c r="AB7" s="30">
        <v>14533.398000000001</v>
      </c>
      <c r="AC7" s="31">
        <f aca="true" t="shared" si="9" ref="AC7:AC15">AB7/L7*100</f>
        <v>38.7</v>
      </c>
      <c r="AD7" s="32">
        <f aca="true" t="shared" si="10" ref="AD7:AD15">AB7-N7</f>
        <v>2823.786</v>
      </c>
      <c r="AE7" s="28">
        <v>14214.466</v>
      </c>
      <c r="AF7" s="35">
        <f aca="true" t="shared" si="11" ref="AF7:AF15">AE7/M7*100</f>
        <v>40.6</v>
      </c>
      <c r="AG7" s="36">
        <f aca="true" t="shared" si="12" ref="AG7:AG15">AE7-N7</f>
        <v>2504.8539999999994</v>
      </c>
      <c r="AH7" s="37">
        <f aca="true" t="shared" si="13" ref="AH7:AH15">X7/N7*100</f>
        <v>19.963949275176656</v>
      </c>
      <c r="AI7" s="38">
        <f aca="true" t="shared" si="14" ref="AI7:AI15">AG7/N7*100</f>
        <v>21.3914346606873</v>
      </c>
    </row>
    <row r="8" spans="1:35" s="1" customFormat="1" ht="13.5">
      <c r="A8" s="39" t="s">
        <v>30</v>
      </c>
      <c r="B8" s="40" t="s">
        <v>31</v>
      </c>
      <c r="C8" s="41">
        <v>1</v>
      </c>
      <c r="D8" s="42">
        <v>5</v>
      </c>
      <c r="E8" s="43" t="s">
        <v>28</v>
      </c>
      <c r="F8" s="43" t="s">
        <v>29</v>
      </c>
      <c r="G8" s="44">
        <v>43921</v>
      </c>
      <c r="H8" s="44">
        <v>45312</v>
      </c>
      <c r="I8" s="45">
        <v>46182</v>
      </c>
      <c r="J8" s="46">
        <v>46705</v>
      </c>
      <c r="K8" s="44">
        <v>46883</v>
      </c>
      <c r="L8" s="44">
        <v>46776</v>
      </c>
      <c r="M8" s="46">
        <v>46421</v>
      </c>
      <c r="N8" s="47">
        <v>7730.096000000001</v>
      </c>
      <c r="O8" s="48">
        <f t="shared" si="0"/>
        <v>17.6</v>
      </c>
      <c r="P8" s="50">
        <v>8790.527999999998</v>
      </c>
      <c r="Q8" s="51">
        <f t="shared" si="1"/>
        <v>19.4</v>
      </c>
      <c r="R8" s="52">
        <f t="shared" si="2"/>
        <v>1060.431999999997</v>
      </c>
      <c r="S8" s="47">
        <v>10437.132000000001</v>
      </c>
      <c r="T8" s="53">
        <f t="shared" si="3"/>
        <v>22.600000000000005</v>
      </c>
      <c r="U8" s="54">
        <f t="shared" si="4"/>
        <v>2707.036</v>
      </c>
      <c r="V8" s="47">
        <v>11769.66</v>
      </c>
      <c r="W8" s="53">
        <f t="shared" si="5"/>
        <v>25.2</v>
      </c>
      <c r="X8" s="54">
        <f t="shared" si="6"/>
        <v>4039.5639999999985</v>
      </c>
      <c r="Y8" s="47">
        <v>12377.112</v>
      </c>
      <c r="Z8" s="53">
        <f t="shared" si="7"/>
        <v>26.399999999999995</v>
      </c>
      <c r="AA8" s="54">
        <f t="shared" si="8"/>
        <v>4647.015999999998</v>
      </c>
      <c r="AB8" s="50">
        <v>12629.52</v>
      </c>
      <c r="AC8" s="51">
        <f t="shared" si="9"/>
        <v>27</v>
      </c>
      <c r="AD8" s="52">
        <f t="shared" si="10"/>
        <v>4899.423999999999</v>
      </c>
      <c r="AE8" s="47">
        <v>12905.038</v>
      </c>
      <c r="AF8" s="53">
        <f t="shared" si="11"/>
        <v>27.800000000000004</v>
      </c>
      <c r="AG8" s="55">
        <f t="shared" si="12"/>
        <v>5174.941999999999</v>
      </c>
      <c r="AH8" s="56">
        <f t="shared" si="13"/>
        <v>52.25761749918756</v>
      </c>
      <c r="AI8" s="57">
        <f t="shared" si="14"/>
        <v>66.94537816865403</v>
      </c>
    </row>
    <row r="9" spans="1:35" s="1" customFormat="1" ht="13.5">
      <c r="A9" s="39" t="s">
        <v>32</v>
      </c>
      <c r="B9" s="40" t="s">
        <v>33</v>
      </c>
      <c r="C9" s="41">
        <f aca="true" t="shared" si="15" ref="C9:C15">C8+1</f>
        <v>2</v>
      </c>
      <c r="D9" s="42">
        <v>5</v>
      </c>
      <c r="E9" s="43" t="s">
        <v>28</v>
      </c>
      <c r="F9" s="43" t="s">
        <v>29</v>
      </c>
      <c r="G9" s="44">
        <v>41202</v>
      </c>
      <c r="H9" s="44">
        <v>39010</v>
      </c>
      <c r="I9" s="45">
        <v>36654</v>
      </c>
      <c r="J9" s="46">
        <v>34035</v>
      </c>
      <c r="K9" s="44">
        <v>31262</v>
      </c>
      <c r="L9" s="44">
        <v>28461</v>
      </c>
      <c r="M9" s="46">
        <v>25773</v>
      </c>
      <c r="N9" s="47">
        <v>13184.64</v>
      </c>
      <c r="O9" s="48">
        <f t="shared" si="0"/>
        <v>32</v>
      </c>
      <c r="P9" s="50">
        <v>14589.74</v>
      </c>
      <c r="Q9" s="51">
        <f t="shared" si="1"/>
        <v>37.4</v>
      </c>
      <c r="R9" s="52">
        <f t="shared" si="2"/>
        <v>1405.1000000000004</v>
      </c>
      <c r="S9" s="47">
        <v>15761.22</v>
      </c>
      <c r="T9" s="58">
        <f t="shared" si="3"/>
        <v>43</v>
      </c>
      <c r="U9" s="54">
        <f t="shared" si="4"/>
        <v>2576.58</v>
      </c>
      <c r="V9" s="47">
        <v>15451.89</v>
      </c>
      <c r="W9" s="58">
        <f t="shared" si="5"/>
        <v>45.4</v>
      </c>
      <c r="X9" s="54">
        <f t="shared" si="6"/>
        <v>2267.25</v>
      </c>
      <c r="Y9" s="47">
        <v>14380.52</v>
      </c>
      <c r="Z9" s="58">
        <f t="shared" si="7"/>
        <v>46</v>
      </c>
      <c r="AA9" s="54">
        <f t="shared" si="8"/>
        <v>1195.880000000001</v>
      </c>
      <c r="AB9" s="50">
        <v>13376.67</v>
      </c>
      <c r="AC9" s="59">
        <f t="shared" si="9"/>
        <v>47</v>
      </c>
      <c r="AD9" s="52">
        <f t="shared" si="10"/>
        <v>192.03000000000065</v>
      </c>
      <c r="AE9" s="47">
        <v>12551.451000000001</v>
      </c>
      <c r="AF9" s="58">
        <f t="shared" si="11"/>
        <v>48.7</v>
      </c>
      <c r="AG9" s="60">
        <f t="shared" si="12"/>
        <v>-633.1889999999985</v>
      </c>
      <c r="AH9" s="56">
        <f t="shared" si="13"/>
        <v>17.19614642493083</v>
      </c>
      <c r="AI9" s="57">
        <f t="shared" si="14"/>
        <v>-4.802474697830191</v>
      </c>
    </row>
    <row r="10" spans="1:35" s="1" customFormat="1" ht="13.5">
      <c r="A10" s="39" t="s">
        <v>34</v>
      </c>
      <c r="B10" s="40" t="s">
        <v>35</v>
      </c>
      <c r="C10" s="41">
        <f t="shared" si="15"/>
        <v>3</v>
      </c>
      <c r="D10" s="42">
        <v>5</v>
      </c>
      <c r="E10" s="43" t="s">
        <v>28</v>
      </c>
      <c r="F10" s="43" t="s">
        <v>29</v>
      </c>
      <c r="G10" s="44">
        <v>42065</v>
      </c>
      <c r="H10" s="44">
        <v>41431</v>
      </c>
      <c r="I10" s="45">
        <v>40442</v>
      </c>
      <c r="J10" s="46">
        <v>39198</v>
      </c>
      <c r="K10" s="44">
        <v>37785</v>
      </c>
      <c r="L10" s="44">
        <v>36270</v>
      </c>
      <c r="M10" s="46">
        <v>34684</v>
      </c>
      <c r="N10" s="47">
        <v>9674.95</v>
      </c>
      <c r="O10" s="48">
        <f t="shared" si="0"/>
        <v>23</v>
      </c>
      <c r="P10" s="50">
        <v>10606.336000000001</v>
      </c>
      <c r="Q10" s="51">
        <f t="shared" si="1"/>
        <v>25.6</v>
      </c>
      <c r="R10" s="52">
        <f t="shared" si="2"/>
        <v>931.3860000000004</v>
      </c>
      <c r="S10" s="47">
        <v>11768.622</v>
      </c>
      <c r="T10" s="53">
        <f t="shared" si="3"/>
        <v>29.099999999999998</v>
      </c>
      <c r="U10" s="54">
        <f t="shared" si="4"/>
        <v>2093.6719999999987</v>
      </c>
      <c r="V10" s="47">
        <v>12308.171999999999</v>
      </c>
      <c r="W10" s="53">
        <f t="shared" si="5"/>
        <v>31.399999999999995</v>
      </c>
      <c r="X10" s="54">
        <f t="shared" si="6"/>
        <v>2633.221999999998</v>
      </c>
      <c r="Y10" s="47">
        <v>12355.695</v>
      </c>
      <c r="Z10" s="53">
        <f t="shared" si="7"/>
        <v>32.7</v>
      </c>
      <c r="AA10" s="54">
        <f t="shared" si="8"/>
        <v>2680.744999999999</v>
      </c>
      <c r="AB10" s="50">
        <v>12404.34</v>
      </c>
      <c r="AC10" s="51">
        <f t="shared" si="9"/>
        <v>34.2</v>
      </c>
      <c r="AD10" s="52">
        <f t="shared" si="10"/>
        <v>2729.3899999999994</v>
      </c>
      <c r="AE10" s="47">
        <v>12520.924</v>
      </c>
      <c r="AF10" s="53">
        <f t="shared" si="11"/>
        <v>36.1</v>
      </c>
      <c r="AG10" s="60">
        <f t="shared" si="12"/>
        <v>2845.974</v>
      </c>
      <c r="AH10" s="56">
        <f t="shared" si="13"/>
        <v>27.21690551372356</v>
      </c>
      <c r="AI10" s="57">
        <f t="shared" si="14"/>
        <v>29.41590395815999</v>
      </c>
    </row>
    <row r="11" spans="1:35" s="1" customFormat="1" ht="13.5">
      <c r="A11" s="39" t="s">
        <v>36</v>
      </c>
      <c r="B11" s="40" t="s">
        <v>37</v>
      </c>
      <c r="C11" s="41">
        <f t="shared" si="15"/>
        <v>4</v>
      </c>
      <c r="D11" s="42">
        <v>5</v>
      </c>
      <c r="E11" s="43" t="s">
        <v>28</v>
      </c>
      <c r="F11" s="43" t="s">
        <v>29</v>
      </c>
      <c r="G11" s="44">
        <v>46560</v>
      </c>
      <c r="H11" s="44">
        <v>44686</v>
      </c>
      <c r="I11" s="45">
        <v>42629</v>
      </c>
      <c r="J11" s="46">
        <v>40288</v>
      </c>
      <c r="K11" s="44">
        <v>37716</v>
      </c>
      <c r="L11" s="44">
        <v>35028</v>
      </c>
      <c r="M11" s="46">
        <v>32347</v>
      </c>
      <c r="N11" s="47">
        <v>11826.24</v>
      </c>
      <c r="O11" s="48">
        <f t="shared" si="0"/>
        <v>25.4</v>
      </c>
      <c r="P11" s="50">
        <v>13137.684</v>
      </c>
      <c r="Q11" s="51">
        <f t="shared" si="1"/>
        <v>29.4</v>
      </c>
      <c r="R11" s="52">
        <f t="shared" si="2"/>
        <v>1311.4439999999995</v>
      </c>
      <c r="S11" s="47">
        <v>14579.118</v>
      </c>
      <c r="T11" s="53">
        <f t="shared" si="3"/>
        <v>34.2</v>
      </c>
      <c r="U11" s="54">
        <f t="shared" si="4"/>
        <v>2752.8780000000006</v>
      </c>
      <c r="V11" s="47">
        <v>15027.423999999999</v>
      </c>
      <c r="W11" s="53">
        <f t="shared" si="5"/>
        <v>37.3</v>
      </c>
      <c r="X11" s="54">
        <f t="shared" si="6"/>
        <v>3201.1839999999993</v>
      </c>
      <c r="Y11" s="47">
        <v>14445.227999999997</v>
      </c>
      <c r="Z11" s="53">
        <f t="shared" si="7"/>
        <v>38.3</v>
      </c>
      <c r="AA11" s="54">
        <f t="shared" si="8"/>
        <v>2618.9879999999976</v>
      </c>
      <c r="AB11" s="50">
        <v>13450.752</v>
      </c>
      <c r="AC11" s="51">
        <f t="shared" si="9"/>
        <v>38.4</v>
      </c>
      <c r="AD11" s="52">
        <f t="shared" si="10"/>
        <v>1624.5120000000006</v>
      </c>
      <c r="AE11" s="47">
        <v>12518.289</v>
      </c>
      <c r="AF11" s="53">
        <f t="shared" si="11"/>
        <v>38.7</v>
      </c>
      <c r="AG11" s="60">
        <f t="shared" si="12"/>
        <v>692.0490000000009</v>
      </c>
      <c r="AH11" s="56">
        <f t="shared" si="13"/>
        <v>27.068484996076513</v>
      </c>
      <c r="AI11" s="57">
        <f t="shared" si="14"/>
        <v>5.851809197175103</v>
      </c>
    </row>
    <row r="12" spans="1:35" s="1" customFormat="1" ht="13.5">
      <c r="A12" s="39" t="s">
        <v>38</v>
      </c>
      <c r="B12" s="40" t="s">
        <v>39</v>
      </c>
      <c r="C12" s="41">
        <f t="shared" si="15"/>
        <v>5</v>
      </c>
      <c r="D12" s="42">
        <v>5</v>
      </c>
      <c r="E12" s="43" t="s">
        <v>28</v>
      </c>
      <c r="F12" s="43" t="s">
        <v>29</v>
      </c>
      <c r="G12" s="44">
        <v>33790</v>
      </c>
      <c r="H12" s="44">
        <v>32090</v>
      </c>
      <c r="I12" s="45">
        <v>30294</v>
      </c>
      <c r="J12" s="46">
        <v>28387</v>
      </c>
      <c r="K12" s="44">
        <v>26454</v>
      </c>
      <c r="L12" s="44">
        <v>24549</v>
      </c>
      <c r="M12" s="46">
        <v>22659</v>
      </c>
      <c r="N12" s="47">
        <v>9427.41</v>
      </c>
      <c r="O12" s="48">
        <f t="shared" si="0"/>
        <v>27.9</v>
      </c>
      <c r="P12" s="50">
        <v>9947.9</v>
      </c>
      <c r="Q12" s="51">
        <f t="shared" si="1"/>
        <v>31</v>
      </c>
      <c r="R12" s="52">
        <f t="shared" si="2"/>
        <v>520.4899999999998</v>
      </c>
      <c r="S12" s="47">
        <v>10572.605999999998</v>
      </c>
      <c r="T12" s="53">
        <f t="shared" si="3"/>
        <v>34.89999999999999</v>
      </c>
      <c r="U12" s="54">
        <f t="shared" si="4"/>
        <v>1145.195999999998</v>
      </c>
      <c r="V12" s="47">
        <v>10645.125</v>
      </c>
      <c r="W12" s="53">
        <f t="shared" si="5"/>
        <v>37.5</v>
      </c>
      <c r="X12" s="54">
        <f t="shared" si="6"/>
        <v>1217.7150000000001</v>
      </c>
      <c r="Y12" s="47">
        <v>10343.514000000001</v>
      </c>
      <c r="Z12" s="53">
        <f t="shared" si="7"/>
        <v>39.1</v>
      </c>
      <c r="AA12" s="54">
        <f t="shared" si="8"/>
        <v>916.1040000000012</v>
      </c>
      <c r="AB12" s="50">
        <v>9942.345</v>
      </c>
      <c r="AC12" s="59">
        <f t="shared" si="9"/>
        <v>40.5</v>
      </c>
      <c r="AD12" s="52">
        <f t="shared" si="10"/>
        <v>514.9349999999995</v>
      </c>
      <c r="AE12" s="47">
        <v>9426.144</v>
      </c>
      <c r="AF12" s="58">
        <f t="shared" si="11"/>
        <v>41.6</v>
      </c>
      <c r="AG12" s="60">
        <f t="shared" si="12"/>
        <v>-1.2659999999996217</v>
      </c>
      <c r="AH12" s="56">
        <f t="shared" si="13"/>
        <v>12.91675019968369</v>
      </c>
      <c r="AI12" s="57">
        <f t="shared" si="14"/>
        <v>-0.013428926926903801</v>
      </c>
    </row>
    <row r="13" spans="1:35" s="1" customFormat="1" ht="13.5">
      <c r="A13" s="39" t="s">
        <v>40</v>
      </c>
      <c r="B13" s="40" t="s">
        <v>41</v>
      </c>
      <c r="C13" s="41">
        <f t="shared" si="15"/>
        <v>6</v>
      </c>
      <c r="D13" s="42">
        <v>5</v>
      </c>
      <c r="E13" s="43" t="s">
        <v>28</v>
      </c>
      <c r="F13" s="43" t="s">
        <v>29</v>
      </c>
      <c r="G13" s="44">
        <v>26826</v>
      </c>
      <c r="H13" s="44">
        <v>25222</v>
      </c>
      <c r="I13" s="45">
        <v>23657</v>
      </c>
      <c r="J13" s="46">
        <v>21961</v>
      </c>
      <c r="K13" s="44">
        <v>20165</v>
      </c>
      <c r="L13" s="44">
        <v>18327</v>
      </c>
      <c r="M13" s="46">
        <v>16525</v>
      </c>
      <c r="N13" s="47">
        <v>6223.632</v>
      </c>
      <c r="O13" s="48">
        <f t="shared" si="0"/>
        <v>23.2</v>
      </c>
      <c r="P13" s="50">
        <v>6936.05</v>
      </c>
      <c r="Q13" s="51">
        <f t="shared" si="1"/>
        <v>27.500000000000004</v>
      </c>
      <c r="R13" s="52">
        <f t="shared" si="2"/>
        <v>712.4180000000006</v>
      </c>
      <c r="S13" s="47">
        <v>7712.182000000001</v>
      </c>
      <c r="T13" s="53">
        <f t="shared" si="3"/>
        <v>32.6</v>
      </c>
      <c r="U13" s="54">
        <f t="shared" si="4"/>
        <v>1488.550000000001</v>
      </c>
      <c r="V13" s="47">
        <v>8059.687000000001</v>
      </c>
      <c r="W13" s="53">
        <f t="shared" si="5"/>
        <v>36.7</v>
      </c>
      <c r="X13" s="54">
        <f t="shared" si="6"/>
        <v>1836.0550000000012</v>
      </c>
      <c r="Y13" s="47">
        <v>7803.855</v>
      </c>
      <c r="Z13" s="53">
        <f t="shared" si="7"/>
        <v>38.699999999999996</v>
      </c>
      <c r="AA13" s="54">
        <f t="shared" si="8"/>
        <v>1580.223</v>
      </c>
      <c r="AB13" s="50">
        <v>7367.454000000001</v>
      </c>
      <c r="AC13" s="59">
        <f t="shared" si="9"/>
        <v>40.2</v>
      </c>
      <c r="AD13" s="52">
        <f t="shared" si="10"/>
        <v>1143.822000000001</v>
      </c>
      <c r="AE13" s="47">
        <v>6890.925</v>
      </c>
      <c r="AF13" s="58">
        <f t="shared" si="11"/>
        <v>41.7</v>
      </c>
      <c r="AG13" s="60">
        <f t="shared" si="12"/>
        <v>667.2930000000006</v>
      </c>
      <c r="AH13" s="56">
        <f t="shared" si="13"/>
        <v>29.50134262437113</v>
      </c>
      <c r="AI13" s="57">
        <f t="shared" si="14"/>
        <v>10.721922504415438</v>
      </c>
    </row>
    <row r="14" spans="1:35" s="1" customFormat="1" ht="13.5">
      <c r="A14" s="39" t="s">
        <v>42</v>
      </c>
      <c r="B14" s="40" t="s">
        <v>43</v>
      </c>
      <c r="C14" s="41">
        <f t="shared" si="15"/>
        <v>7</v>
      </c>
      <c r="D14" s="42">
        <v>5</v>
      </c>
      <c r="E14" s="43" t="s">
        <v>28</v>
      </c>
      <c r="F14" s="43" t="s">
        <v>29</v>
      </c>
      <c r="G14" s="44">
        <v>14401</v>
      </c>
      <c r="H14" s="44">
        <v>12958</v>
      </c>
      <c r="I14" s="45">
        <v>11648</v>
      </c>
      <c r="J14" s="46">
        <v>10337</v>
      </c>
      <c r="K14" s="44">
        <v>9073</v>
      </c>
      <c r="L14" s="44">
        <v>7916</v>
      </c>
      <c r="M14" s="46">
        <v>6865</v>
      </c>
      <c r="N14" s="47">
        <v>4982.746</v>
      </c>
      <c r="O14" s="48">
        <f t="shared" si="0"/>
        <v>34.6</v>
      </c>
      <c r="P14" s="50">
        <v>4962.914</v>
      </c>
      <c r="Q14" s="51">
        <f t="shared" si="1"/>
        <v>38.3</v>
      </c>
      <c r="R14" s="52">
        <f t="shared" si="2"/>
        <v>-19.832000000000335</v>
      </c>
      <c r="S14" s="47">
        <v>5078.528</v>
      </c>
      <c r="T14" s="58">
        <f t="shared" si="3"/>
        <v>43.6</v>
      </c>
      <c r="U14" s="54">
        <f t="shared" si="4"/>
        <v>95.78200000000015</v>
      </c>
      <c r="V14" s="47">
        <v>4837.715999999999</v>
      </c>
      <c r="W14" s="58">
        <f t="shared" si="5"/>
        <v>46.8</v>
      </c>
      <c r="X14" s="54">
        <f t="shared" si="6"/>
        <v>-145.03000000000065</v>
      </c>
      <c r="Y14" s="47">
        <v>4355.04</v>
      </c>
      <c r="Z14" s="58">
        <f t="shared" si="7"/>
        <v>48</v>
      </c>
      <c r="AA14" s="54">
        <f t="shared" si="8"/>
        <v>-627.7060000000001</v>
      </c>
      <c r="AB14" s="50">
        <v>3910.5039999999995</v>
      </c>
      <c r="AC14" s="59">
        <f t="shared" si="9"/>
        <v>49.39999999999999</v>
      </c>
      <c r="AD14" s="52">
        <f t="shared" si="10"/>
        <v>-1072.2420000000006</v>
      </c>
      <c r="AE14" s="47">
        <v>3425.635</v>
      </c>
      <c r="AF14" s="58">
        <f t="shared" si="11"/>
        <v>49.900000000000006</v>
      </c>
      <c r="AG14" s="60">
        <f t="shared" si="12"/>
        <v>-1557.1109999999999</v>
      </c>
      <c r="AH14" s="56">
        <f t="shared" si="13"/>
        <v>-2.910644050489442</v>
      </c>
      <c r="AI14" s="57">
        <f t="shared" si="14"/>
        <v>-31.25005769910808</v>
      </c>
    </row>
    <row r="15" spans="1:35" s="1" customFormat="1" ht="14.25" thickBot="1">
      <c r="A15" s="61" t="s">
        <v>44</v>
      </c>
      <c r="B15" s="62" t="s">
        <v>45</v>
      </c>
      <c r="C15" s="63">
        <f t="shared" si="15"/>
        <v>8</v>
      </c>
      <c r="D15" s="64">
        <v>5</v>
      </c>
      <c r="E15" s="65" t="s">
        <v>28</v>
      </c>
      <c r="F15" s="65" t="s">
        <v>29</v>
      </c>
      <c r="G15" s="66">
        <v>5221</v>
      </c>
      <c r="H15" s="66">
        <v>4565</v>
      </c>
      <c r="I15" s="67">
        <v>4005</v>
      </c>
      <c r="J15" s="68">
        <v>3481</v>
      </c>
      <c r="K15" s="66">
        <v>2997</v>
      </c>
      <c r="L15" s="66">
        <v>2561</v>
      </c>
      <c r="M15" s="68">
        <v>2179</v>
      </c>
      <c r="N15" s="69">
        <v>1921.328</v>
      </c>
      <c r="O15" s="70">
        <f t="shared" si="0"/>
        <v>36.8</v>
      </c>
      <c r="P15" s="71">
        <v>1853.39</v>
      </c>
      <c r="Q15" s="72">
        <f t="shared" si="1"/>
        <v>40.6</v>
      </c>
      <c r="R15" s="73">
        <f t="shared" si="2"/>
        <v>-67.93799999999987</v>
      </c>
      <c r="S15" s="69">
        <v>1774.215</v>
      </c>
      <c r="T15" s="74">
        <f t="shared" si="3"/>
        <v>44.3</v>
      </c>
      <c r="U15" s="75">
        <f t="shared" si="4"/>
        <v>-147.11300000000006</v>
      </c>
      <c r="V15" s="69">
        <v>1667.399</v>
      </c>
      <c r="W15" s="74">
        <f t="shared" si="5"/>
        <v>47.9</v>
      </c>
      <c r="X15" s="75">
        <f t="shared" si="6"/>
        <v>-253.9290000000001</v>
      </c>
      <c r="Y15" s="69">
        <v>1474.524</v>
      </c>
      <c r="Z15" s="74">
        <f t="shared" si="7"/>
        <v>49.199999999999996</v>
      </c>
      <c r="AA15" s="75">
        <f t="shared" si="8"/>
        <v>-446.8040000000001</v>
      </c>
      <c r="AB15" s="71">
        <v>1285.622</v>
      </c>
      <c r="AC15" s="76">
        <f t="shared" si="9"/>
        <v>50.2</v>
      </c>
      <c r="AD15" s="73">
        <f t="shared" si="10"/>
        <v>-635.7059999999999</v>
      </c>
      <c r="AE15" s="69">
        <v>1091.679</v>
      </c>
      <c r="AF15" s="77">
        <f t="shared" si="11"/>
        <v>50.1</v>
      </c>
      <c r="AG15" s="78">
        <f t="shared" si="12"/>
        <v>-829.6489999999999</v>
      </c>
      <c r="AH15" s="79">
        <f t="shared" si="13"/>
        <v>-13.216327456842356</v>
      </c>
      <c r="AI15" s="80">
        <f t="shared" si="14"/>
        <v>-43.18101854550602</v>
      </c>
    </row>
    <row r="16" spans="1:35" s="95" customFormat="1" ht="12" customHeight="1" thickBot="1" thickTop="1">
      <c r="A16" s="81" t="s">
        <v>46</v>
      </c>
      <c r="B16" s="82">
        <f>C15</f>
        <v>8</v>
      </c>
      <c r="C16" s="83"/>
      <c r="D16" s="84"/>
      <c r="E16" s="85"/>
      <c r="F16" s="85" t="s">
        <v>47</v>
      </c>
      <c r="G16" s="86">
        <f>SUM(G7:G15)/9</f>
        <v>33733.666666666664</v>
      </c>
      <c r="H16" s="86">
        <f aca="true" t="shared" si="16" ref="H16:N16">SUM(H7:H15)/9</f>
        <v>32518.555555555555</v>
      </c>
      <c r="I16" s="86">
        <f t="shared" si="16"/>
        <v>31183</v>
      </c>
      <c r="J16" s="86">
        <f t="shared" si="16"/>
        <v>29676.555555555555</v>
      </c>
      <c r="K16" s="86">
        <f t="shared" si="16"/>
        <v>28052.666666666668</v>
      </c>
      <c r="L16" s="86">
        <f t="shared" si="16"/>
        <v>26382.444444444445</v>
      </c>
      <c r="M16" s="86">
        <f t="shared" si="16"/>
        <v>24718.222222222223</v>
      </c>
      <c r="N16" s="86">
        <f t="shared" si="16"/>
        <v>8520.072666666667</v>
      </c>
      <c r="O16" s="87">
        <f>N16/G16*100</f>
        <v>25.256882837126117</v>
      </c>
      <c r="P16" s="86">
        <f>SUM(P7:P15)/9</f>
        <v>9217.461111111112</v>
      </c>
      <c r="Q16" s="88">
        <f>P16/H16*100</f>
        <v>28.34523536989138</v>
      </c>
      <c r="R16" s="89">
        <f>P16-N16</f>
        <v>697.3884444444448</v>
      </c>
      <c r="S16" s="86">
        <f>SUM(S7:S15)/9</f>
        <v>10065.835444444445</v>
      </c>
      <c r="T16" s="90">
        <f>S16/I16*100</f>
        <v>32.27988148813278</v>
      </c>
      <c r="U16" s="91">
        <f>S16-N16</f>
        <v>1545.762777777778</v>
      </c>
      <c r="V16" s="86">
        <f>SUM(V7:V15)/9</f>
        <v>10423.820666666668</v>
      </c>
      <c r="W16" s="90">
        <f>V16/J16*100</f>
        <v>35.12476590200271</v>
      </c>
      <c r="X16" s="91">
        <f>V16-N16</f>
        <v>1903.7480000000014</v>
      </c>
      <c r="Y16" s="86">
        <f>SUM(Y7:Y15)/9</f>
        <v>10242.913666666665</v>
      </c>
      <c r="Z16" s="90">
        <f>Y16/K16*100</f>
        <v>36.51315501794243</v>
      </c>
      <c r="AA16" s="91">
        <f>Y16-N16</f>
        <v>1722.8409999999985</v>
      </c>
      <c r="AB16" s="86">
        <f>SUM(AB7:AB15)/9</f>
        <v>9877.845</v>
      </c>
      <c r="AC16" s="88">
        <f>AB16/L16*100</f>
        <v>37.44097716494975</v>
      </c>
      <c r="AD16" s="89">
        <f>AB16-N16</f>
        <v>1357.7723333333324</v>
      </c>
      <c r="AE16" s="86">
        <f>SUM(AE7:AE15)/9</f>
        <v>9504.950111111111</v>
      </c>
      <c r="AF16" s="90">
        <f>AE16/M16*100</f>
        <v>38.45321085658803</v>
      </c>
      <c r="AG16" s="92">
        <f>AE16-N16</f>
        <v>984.8774444444443</v>
      </c>
      <c r="AH16" s="93">
        <f>X16/N16*100</f>
        <v>22.344269520705982</v>
      </c>
      <c r="AI16" s="94">
        <f>AG16/N16*100</f>
        <v>11.559495827982895</v>
      </c>
    </row>
    <row r="17" ht="14.25" thickTop="1"/>
  </sheetData>
  <mergeCells count="18">
    <mergeCell ref="O3:Q3"/>
    <mergeCell ref="S3:U3"/>
    <mergeCell ref="W3:Y3"/>
    <mergeCell ref="AA3:AC3"/>
    <mergeCell ref="A4:C6"/>
    <mergeCell ref="D4:D6"/>
    <mergeCell ref="E4:E6"/>
    <mergeCell ref="F4:F6"/>
    <mergeCell ref="G4:M4"/>
    <mergeCell ref="N4:AI4"/>
    <mergeCell ref="N5:O5"/>
    <mergeCell ref="P5:R5"/>
    <mergeCell ref="S5:U5"/>
    <mergeCell ref="V5:X5"/>
    <mergeCell ref="Y5:AA5"/>
    <mergeCell ref="AB5:AD5"/>
    <mergeCell ref="AE5:AG5"/>
    <mergeCell ref="AH5:AI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2010-09-28T06:32:30Z</dcterms:created>
  <dcterms:modified xsi:type="dcterms:W3CDTF">2010-09-30T09:00:31Z</dcterms:modified>
  <cp:category/>
  <cp:version/>
  <cp:contentType/>
  <cp:contentStatus/>
</cp:coreProperties>
</file>